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64" yWindow="2592" windowWidth="7128" windowHeight="2748" activeTab="0"/>
  </bookViews>
  <sheets>
    <sheet name="Sheet1" sheetId="1" r:id="rId1"/>
  </sheets>
  <definedNames>
    <definedName name="solver_adj" localSheetId="0" hidden="1">'Sheet1'!$E$3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'Sheet1'!$B$29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<sst xmlns="http://schemas.openxmlformats.org/spreadsheetml/2006/main" count="49" uniqueCount="22">
  <si>
    <t>Time to Expiration</t>
  </si>
  <si>
    <t>Interest Rate</t>
  </si>
  <si>
    <t>d1</t>
  </si>
  <si>
    <t>Bonds Face Value</t>
  </si>
  <si>
    <t>d2</t>
  </si>
  <si>
    <t>N(d1)</t>
  </si>
  <si>
    <t>Put Price</t>
  </si>
  <si>
    <t>N(d2)</t>
  </si>
  <si>
    <t>Safe Bonds</t>
  </si>
  <si>
    <t>Risky Bonds</t>
  </si>
  <si>
    <t>Depreciation</t>
  </si>
  <si>
    <t>Tax Shield</t>
  </si>
  <si>
    <t>Pre-Tax Asset Value</t>
  </si>
  <si>
    <t>Pre-Tax Stock Value</t>
  </si>
  <si>
    <t>Tax Rate</t>
  </si>
  <si>
    <t>Value of tax option</t>
  </si>
  <si>
    <t>After-Tax Stock Value</t>
  </si>
  <si>
    <t>PV Taxable Income</t>
  </si>
  <si>
    <t>Project NPV</t>
  </si>
  <si>
    <t>Before Investment</t>
  </si>
  <si>
    <t>After Investment</t>
  </si>
  <si>
    <t>Standard Deviation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</si>
</sst>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1" bestFit="1" customWidth="1"/>
    <col min="2" max="2" width="13.7109375" style="1" customWidth="1"/>
    <col min="3" max="3" width="5.7109375" style="1" bestFit="1" customWidth="1"/>
    <col min="4" max="4" width="11.421875" style="1" bestFit="1" customWidth="1"/>
    <col min="5" max="5" width="18.8515625" style="1" bestFit="1" customWidth="1"/>
    <col min="6" max="6" width="12.28125" style="1" bestFit="1" customWidth="1"/>
    <col min="7" max="16384" width="9.140625" style="1" customWidth="1"/>
  </cols>
  <sheetData>
    <row r="1" ht="12.75">
      <c r="A1" s="15" t="s">
        <v>19</v>
      </c>
    </row>
    <row r="2" spans="1:5" ht="12.75">
      <c r="A2" s="1" t="s">
        <v>0</v>
      </c>
      <c r="C2" s="2">
        <v>1</v>
      </c>
      <c r="D2" s="1" t="s">
        <v>10</v>
      </c>
      <c r="E2" s="3">
        <v>250000</v>
      </c>
    </row>
    <row r="3" spans="1:5" ht="12.75">
      <c r="A3" s="1" t="s">
        <v>1</v>
      </c>
      <c r="C3" s="4">
        <v>0.05</v>
      </c>
      <c r="D3" s="1" t="s">
        <v>14</v>
      </c>
      <c r="E3" s="5">
        <v>0.35</v>
      </c>
    </row>
    <row r="4" spans="1:3" ht="12.75">
      <c r="A4" s="1" t="s">
        <v>21</v>
      </c>
      <c r="C4" s="4">
        <v>0.4</v>
      </c>
    </row>
    <row r="6" spans="1:6" ht="12.75">
      <c r="A6" s="1" t="s">
        <v>12</v>
      </c>
      <c r="B6" s="6">
        <v>1000000</v>
      </c>
      <c r="C6" s="2" t="s">
        <v>2</v>
      </c>
      <c r="D6" s="7">
        <f>(LN(B6/B7)+(C3+0.5*(C4^2))*C2)/(C4*SQRT(C2))</f>
        <v>2.0578679513998632</v>
      </c>
      <c r="E6" s="1" t="s">
        <v>13</v>
      </c>
      <c r="F6" s="8">
        <f>B6*D8-B7*EXP(-C3*C2)*D9</f>
        <v>527733.088469679</v>
      </c>
    </row>
    <row r="7" spans="1:6" ht="12.75">
      <c r="A7" s="1" t="s">
        <v>3</v>
      </c>
      <c r="B7" s="6">
        <v>500000</v>
      </c>
      <c r="C7" s="2" t="s">
        <v>4</v>
      </c>
      <c r="D7" s="7">
        <f>D6-C4*SQRT(C2)</f>
        <v>1.6578679513998633</v>
      </c>
      <c r="E7" s="1" t="s">
        <v>8</v>
      </c>
      <c r="F7" s="9">
        <f>B7*EXP(-C3)</f>
        <v>475614.712250357</v>
      </c>
    </row>
    <row r="8" spans="3:6" ht="12.75">
      <c r="C8" s="2" t="s">
        <v>5</v>
      </c>
      <c r="D8" s="10">
        <f>NORMSDIST(D6)</f>
        <v>0.9801986616048355</v>
      </c>
      <c r="E8" s="1" t="s">
        <v>6</v>
      </c>
      <c r="F8" s="8">
        <f>F6-B6+B7*EXP(-C3*C$2)</f>
        <v>3347.80072003603</v>
      </c>
    </row>
    <row r="9" spans="3:6" ht="12.75">
      <c r="C9" s="2" t="s">
        <v>7</v>
      </c>
      <c r="D9" s="10">
        <f>NORMSDIST(D7)</f>
        <v>0.9513279582844043</v>
      </c>
      <c r="E9" s="1" t="s">
        <v>9</v>
      </c>
      <c r="F9" s="11">
        <f>F7-F8</f>
        <v>472266.911530321</v>
      </c>
    </row>
    <row r="10" spans="1:6" ht="12.75">
      <c r="A10" s="1" t="s">
        <v>11</v>
      </c>
      <c r="B10" s="6">
        <f>B7+E2</f>
        <v>750000</v>
      </c>
      <c r="C10" s="2" t="s">
        <v>2</v>
      </c>
      <c r="D10" s="7">
        <f>(LN(B6/B10)+(C3+0.5*(C4^2))*C2)/(C4*SQRT(C2))</f>
        <v>1.0442051811294522</v>
      </c>
      <c r="E10" s="1" t="s">
        <v>17</v>
      </c>
      <c r="F10" s="8">
        <f>B6*D12-B10*EXP(-C3*C2)*D13</f>
        <v>323673.4597521379</v>
      </c>
    </row>
    <row r="11" spans="3:6" ht="12.75">
      <c r="C11" s="2" t="s">
        <v>4</v>
      </c>
      <c r="D11" s="7">
        <f>D10-C4*SQRT(C2)</f>
        <v>0.6442051811294521</v>
      </c>
      <c r="E11" s="1" t="s">
        <v>15</v>
      </c>
      <c r="F11" s="12">
        <f>E3*F10</f>
        <v>113285.71091324826</v>
      </c>
    </row>
    <row r="12" spans="3:6" ht="12.75">
      <c r="C12" s="2" t="s">
        <v>5</v>
      </c>
      <c r="D12" s="10">
        <f>NORMSDIST(D10)</f>
        <v>0.8518047423969305</v>
      </c>
      <c r="E12" s="1" t="s">
        <v>16</v>
      </c>
      <c r="F12" s="12">
        <f>F6-F11</f>
        <v>414447.37755643076</v>
      </c>
    </row>
    <row r="13" spans="3:4" ht="12.75">
      <c r="C13" s="2" t="s">
        <v>7</v>
      </c>
      <c r="D13" s="10">
        <f>NORMSDIST(D11)</f>
        <v>0.7402788700486225</v>
      </c>
    </row>
    <row r="15" ht="12.75">
      <c r="A15" s="15" t="s">
        <v>20</v>
      </c>
    </row>
    <row r="16" spans="1:5" ht="12.75">
      <c r="A16" s="1" t="s">
        <v>0</v>
      </c>
      <c r="C16" s="13">
        <f>C2</f>
        <v>1</v>
      </c>
      <c r="D16" s="1" t="s">
        <v>10</v>
      </c>
      <c r="E16" s="3">
        <f>E2</f>
        <v>250000</v>
      </c>
    </row>
    <row r="17" spans="1:5" ht="12.75">
      <c r="A17" s="1" t="s">
        <v>1</v>
      </c>
      <c r="C17" s="14">
        <f>C3</f>
        <v>0.05</v>
      </c>
      <c r="D17" s="1" t="s">
        <v>14</v>
      </c>
      <c r="E17" s="5">
        <f>E3</f>
        <v>0.35</v>
      </c>
    </row>
    <row r="18" spans="1:3" ht="12.75">
      <c r="A18" s="1" t="s">
        <v>21</v>
      </c>
      <c r="C18" s="14">
        <v>0.4</v>
      </c>
    </row>
    <row r="20" spans="1:6" ht="12.75">
      <c r="A20" s="1" t="s">
        <v>12</v>
      </c>
      <c r="B20" s="6">
        <f>B6</f>
        <v>1000000</v>
      </c>
      <c r="C20" s="2" t="s">
        <v>2</v>
      </c>
      <c r="D20" s="7">
        <f>(LN(B20/B21)+(C17+0.5*(C18^2))*C16)/(C18*SQRT(C16))</f>
        <v>2.0578679513998632</v>
      </c>
      <c r="E20" s="1" t="s">
        <v>13</v>
      </c>
      <c r="F20" s="8">
        <f>B20*D22-B21*EXP(-C17*C16)*D23</f>
        <v>527733.088469679</v>
      </c>
    </row>
    <row r="21" spans="1:6" ht="12.75">
      <c r="A21" s="1" t="s">
        <v>3</v>
      </c>
      <c r="B21" s="6">
        <f>B7</f>
        <v>500000</v>
      </c>
      <c r="C21" s="2" t="s">
        <v>4</v>
      </c>
      <c r="D21" s="7">
        <f>D20-C18*SQRT(C16)</f>
        <v>1.6578679513998633</v>
      </c>
      <c r="E21" s="1" t="s">
        <v>8</v>
      </c>
      <c r="F21" s="9">
        <f>B21*EXP(-C17)</f>
        <v>475614.712250357</v>
      </c>
    </row>
    <row r="22" spans="3:6" ht="12.75">
      <c r="C22" s="2" t="s">
        <v>5</v>
      </c>
      <c r="D22" s="10">
        <f>NORMSDIST(D20)</f>
        <v>0.9801986616048355</v>
      </c>
      <c r="E22" s="1" t="s">
        <v>6</v>
      </c>
      <c r="F22" s="8">
        <f>F20-B20+B21*EXP(-C17*C$2)</f>
        <v>3347.80072003603</v>
      </c>
    </row>
    <row r="23" spans="3:6" ht="12.75">
      <c r="C23" s="2" t="s">
        <v>7</v>
      </c>
      <c r="D23" s="10">
        <f>NORMSDIST(D21)</f>
        <v>0.9513279582844043</v>
      </c>
      <c r="E23" s="1" t="s">
        <v>9</v>
      </c>
      <c r="F23" s="11">
        <f>F21-F22</f>
        <v>472266.911530321</v>
      </c>
    </row>
    <row r="24" spans="1:6" ht="12.75">
      <c r="A24" s="1" t="s">
        <v>11</v>
      </c>
      <c r="B24" s="6">
        <f>B10</f>
        <v>750000</v>
      </c>
      <c r="C24" s="2" t="s">
        <v>2</v>
      </c>
      <c r="D24" s="7">
        <f>(LN(B20/B24)+(C17+0.5*(C18^2))*C16)/(C18*SQRT(C16))</f>
        <v>1.0442051811294522</v>
      </c>
      <c r="E24" s="1" t="s">
        <v>17</v>
      </c>
      <c r="F24" s="8">
        <f>B20*D26-B24*EXP(-C17*C16)*D27</f>
        <v>323673.4597521379</v>
      </c>
    </row>
    <row r="25" spans="3:6" ht="12.75">
      <c r="C25" s="2" t="s">
        <v>4</v>
      </c>
      <c r="D25" s="7">
        <f>D24-C18*SQRT(C16)</f>
        <v>0.6442051811294521</v>
      </c>
      <c r="E25" s="1" t="s">
        <v>15</v>
      </c>
      <c r="F25" s="12">
        <f>E17*F24</f>
        <v>113285.71091324826</v>
      </c>
    </row>
    <row r="26" spans="3:6" ht="12.75">
      <c r="C26" s="2" t="s">
        <v>5</v>
      </c>
      <c r="D26" s="10">
        <f>NORMSDIST(D24)</f>
        <v>0.8518047423969305</v>
      </c>
      <c r="E26" s="1" t="s">
        <v>16</v>
      </c>
      <c r="F26" s="12">
        <f>F20-F25</f>
        <v>414447.37755643076</v>
      </c>
    </row>
    <row r="27" spans="3:4" ht="12.75">
      <c r="C27" s="2" t="s">
        <v>7</v>
      </c>
      <c r="D27" s="10">
        <f>NORMSDIST(D25)</f>
        <v>0.7402788700486225</v>
      </c>
    </row>
    <row r="29" spans="1:2" ht="12.75">
      <c r="A29" s="1" t="s">
        <v>18</v>
      </c>
      <c r="B29" s="8">
        <f>F26-F12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Hankamer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Garven</dc:creator>
  <cp:keywords/>
  <dc:description/>
  <cp:lastModifiedBy>James R. Garven</cp:lastModifiedBy>
  <dcterms:created xsi:type="dcterms:W3CDTF">2000-10-10T02:40:23Z</dcterms:created>
  <dcterms:modified xsi:type="dcterms:W3CDTF">2003-11-19T21:24:46Z</dcterms:modified>
  <cp:category/>
  <cp:version/>
  <cp:contentType/>
  <cp:contentStatus/>
</cp:coreProperties>
</file>